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in\SVEE-Daten\Organisation\300 Ablauforganisation\300.09.10 Busnutzung\"/>
    </mc:Choice>
  </mc:AlternateContent>
  <xr:revisionPtr revIDLastSave="0" documentId="13_ncr:1_{D6DC039A-F24E-4AB6-9F2F-E6BB3AE8B785}" xr6:coauthVersionLast="47" xr6:coauthVersionMax="47" xr10:uidLastSave="{00000000-0000-0000-0000-000000000000}"/>
  <bookViews>
    <workbookView xWindow="-108" yWindow="-108" windowWidth="23256" windowHeight="12456" xr2:uid="{5E14608E-E7F7-41BA-94F9-174E5512AEFD}"/>
  </bookViews>
  <sheets>
    <sheet name="Busnutzung" sheetId="1" r:id="rId1"/>
  </sheets>
  <definedNames>
    <definedName name="_xlnm.Print_Area" localSheetId="0">Busnutzung!$A$1:$M$35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" l="1"/>
  <c r="K29" i="1" s="1"/>
  <c r="I7" i="1"/>
  <c r="I8" i="1"/>
  <c r="I9" i="1"/>
  <c r="I10" i="1"/>
  <c r="I6" i="1"/>
  <c r="K7" i="1"/>
  <c r="K8" i="1"/>
  <c r="K9" i="1"/>
  <c r="K10" i="1"/>
  <c r="K6" i="1"/>
  <c r="K24" i="1"/>
  <c r="K31" i="1" s="1"/>
  <c r="K32" i="1" l="1"/>
  <c r="K33" i="1" s="1"/>
</calcChain>
</file>

<file path=xl/sharedStrings.xml><?xml version="1.0" encoding="utf-8"?>
<sst xmlns="http://schemas.openxmlformats.org/spreadsheetml/2006/main" count="66" uniqueCount="42">
  <si>
    <t>Allgemeines</t>
  </si>
  <si>
    <t>A</t>
  </si>
  <si>
    <t>B</t>
  </si>
  <si>
    <t>C</t>
  </si>
  <si>
    <t>D</t>
  </si>
  <si>
    <t>E</t>
  </si>
  <si>
    <t xml:space="preserve">halbtags </t>
  </si>
  <si>
    <t>bis</t>
  </si>
  <si>
    <t>Tag</t>
  </si>
  <si>
    <t>km</t>
  </si>
  <si>
    <t>Stunden</t>
  </si>
  <si>
    <t>2 - 4 Tage</t>
  </si>
  <si>
    <t>2 Tage (Wochenende)</t>
  </si>
  <si>
    <t>4 - 7 Tage</t>
  </si>
  <si>
    <t xml:space="preserve">Tankkosten </t>
  </si>
  <si>
    <t>Nutzer / Verantwortlicher</t>
  </si>
  <si>
    <t>Nutzungszeitraum</t>
  </si>
  <si>
    <t>Reisestrecke (Ziel)</t>
  </si>
  <si>
    <t>:</t>
  </si>
  <si>
    <t>Genutzte Pauschale</t>
  </si>
  <si>
    <t>Kilometerstand Start</t>
  </si>
  <si>
    <t>Kilometerstand Ende</t>
  </si>
  <si>
    <t>zurückgelegte Strecke</t>
  </si>
  <si>
    <t>Angaben zum Nutzer und zur Nutzung</t>
  </si>
  <si>
    <t>(farbige Felder sind zu füllen!)</t>
  </si>
  <si>
    <t>Pauschalen</t>
  </si>
  <si>
    <t>Berechnung Busnutzung</t>
  </si>
  <si>
    <t>Ermittlung Rechnungsbetrag</t>
  </si>
  <si>
    <r>
      <rPr>
        <b/>
        <sz val="11"/>
        <color theme="1"/>
        <rFont val="Calibri"/>
        <family val="2"/>
        <scheme val="minor"/>
      </rPr>
      <t>Nutzung der "Vereinstankkarte"</t>
    </r>
    <r>
      <rPr>
        <sz val="11"/>
        <color theme="1"/>
        <rFont val="Calibri"/>
        <family val="2"/>
        <scheme val="minor"/>
      </rPr>
      <t xml:space="preserve"> (bei </t>
    </r>
    <r>
      <rPr>
        <b/>
        <sz val="11"/>
        <color theme="1"/>
        <rFont val="Calibri"/>
        <family val="2"/>
        <scheme val="minor"/>
      </rPr>
      <t>Abfahrt:</t>
    </r>
    <r>
      <rPr>
        <sz val="11"/>
        <color theme="1"/>
        <rFont val="Calibri"/>
        <family val="2"/>
        <scheme val="minor"/>
      </rPr>
      <t xml:space="preserve"> tanken in Elster und vor </t>
    </r>
    <r>
      <rPr>
        <b/>
        <sz val="11"/>
        <color theme="1"/>
        <rFont val="Calibri"/>
        <family val="2"/>
        <scheme val="minor"/>
      </rPr>
      <t>Rückgabe:</t>
    </r>
    <r>
      <rPr>
        <sz val="11"/>
        <color theme="1"/>
        <rFont val="Calibri"/>
        <family val="2"/>
        <scheme val="minor"/>
      </rPr>
      <t xml:space="preserve"> tanken in Elster!)</t>
    </r>
  </si>
  <si>
    <t>Netto</t>
  </si>
  <si>
    <t>Brutto</t>
  </si>
  <si>
    <t>19 % MwSt.</t>
  </si>
  <si>
    <t>Variable</t>
  </si>
  <si>
    <t>Nettobetrag</t>
  </si>
  <si>
    <t>Mehrwertsteuer</t>
  </si>
  <si>
    <t>wenn keine Betankung erfolgt</t>
  </si>
  <si>
    <t>je km</t>
  </si>
  <si>
    <t>Tester, Theo</t>
  </si>
  <si>
    <t>29.02.2026</t>
  </si>
  <si>
    <t>Dresden</t>
  </si>
  <si>
    <t>tatsächlicke Tankkosten bei Rückgabe</t>
  </si>
  <si>
    <t>Betrag wird dem Mitgliedskonto belastet und per Lastschrift eingezogen: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</si>
</sst>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0" borderId="5" xfId="0" applyFont="1" applyBorder="1"/>
    <xf numFmtId="0" fontId="0" fillId="0" borderId="5" xfId="0" applyBorder="1"/>
    <xf numFmtId="3" fontId="0" fillId="0" borderId="0" xfId="0" applyNumberFormat="1"/>
    <xf numFmtId="44" fontId="0" fillId="0" borderId="0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/>
    <xf numFmtId="3" fontId="0" fillId="2" borderId="1" xfId="0" applyNumberFormat="1" applyFill="1" applyBorder="1" applyProtection="1">
      <protection locked="0"/>
    </xf>
    <xf numFmtId="3" fontId="0" fillId="6" borderId="1" xfId="0" applyNumberFormat="1" applyFill="1" applyBorder="1" applyProtection="1">
      <protection locked="0"/>
    </xf>
    <xf numFmtId="0" fontId="2" fillId="5" borderId="1" xfId="0" quotePrefix="1" applyFont="1" applyFill="1" applyBorder="1" applyAlignment="1" applyProtection="1">
      <alignment horizontal="center"/>
      <protection locked="0"/>
    </xf>
    <xf numFmtId="0" fontId="2" fillId="0" borderId="1" xfId="0" quotePrefix="1" applyFont="1" applyBorder="1" applyAlignment="1">
      <alignment horizontal="center"/>
    </xf>
    <xf numFmtId="44" fontId="2" fillId="0" borderId="13" xfId="0" applyNumberFormat="1" applyFont="1" applyBorder="1"/>
    <xf numFmtId="44" fontId="0" fillId="0" borderId="0" xfId="0" applyNumberFormat="1"/>
    <xf numFmtId="0" fontId="0" fillId="0" borderId="0" xfId="0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0" fillId="0" borderId="0" xfId="0" applyAlignment="1">
      <alignment vertical="top"/>
    </xf>
    <xf numFmtId="44" fontId="2" fillId="0" borderId="0" xfId="1" applyFont="1"/>
    <xf numFmtId="9" fontId="0" fillId="0" borderId="0" xfId="0" applyNumberFormat="1"/>
    <xf numFmtId="44" fontId="0" fillId="5" borderId="0" xfId="1" applyFont="1" applyFill="1" applyBorder="1" applyProtection="1">
      <protection locked="0"/>
    </xf>
    <xf numFmtId="8" fontId="0" fillId="0" borderId="0" xfId="0" applyNumberFormat="1"/>
    <xf numFmtId="0" fontId="0" fillId="2" borderId="10" xfId="0" quotePrefix="1" applyFill="1" applyBorder="1" applyAlignment="1" applyProtection="1">
      <alignment horizontal="center"/>
      <protection locked="0"/>
    </xf>
    <xf numFmtId="0" fontId="0" fillId="2" borderId="11" xfId="0" quotePrefix="1" applyFill="1" applyBorder="1" applyAlignment="1" applyProtection="1">
      <alignment horizontal="center"/>
      <protection locked="0"/>
    </xf>
    <xf numFmtId="0" fontId="0" fillId="2" borderId="12" xfId="0" quotePrefix="1" applyFill="1" applyBorder="1" applyAlignment="1" applyProtection="1">
      <alignment horizontal="center"/>
      <protection locked="0"/>
    </xf>
    <xf numFmtId="14" fontId="0" fillId="3" borderId="10" xfId="0" quotePrefix="1" applyNumberFormat="1" applyFill="1" applyBorder="1" applyAlignment="1" applyProtection="1">
      <alignment horizontal="center"/>
      <protection locked="0"/>
    </xf>
    <xf numFmtId="0" fontId="0" fillId="3" borderId="11" xfId="0" quotePrefix="1" applyFill="1" applyBorder="1" applyAlignment="1" applyProtection="1">
      <alignment horizontal="center"/>
      <protection locked="0"/>
    </xf>
    <xf numFmtId="0" fontId="0" fillId="3" borderId="12" xfId="0" quotePrefix="1" applyFill="1" applyBorder="1" applyAlignment="1" applyProtection="1">
      <alignment horizontal="center"/>
      <protection locked="0"/>
    </xf>
    <xf numFmtId="0" fontId="0" fillId="4" borderId="10" xfId="0" quotePrefix="1" applyFill="1" applyBorder="1" applyAlignment="1" applyProtection="1">
      <alignment horizontal="center"/>
      <protection locked="0"/>
    </xf>
    <xf numFmtId="0" fontId="0" fillId="4" borderId="11" xfId="0" quotePrefix="1" applyFill="1" applyBorder="1" applyAlignment="1" applyProtection="1">
      <alignment horizontal="center"/>
      <protection locked="0"/>
    </xf>
    <xf numFmtId="0" fontId="0" fillId="4" borderId="12" xfId="0" quotePrefix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44" fontId="0" fillId="0" borderId="0" xfId="0" quotePrefix="1" applyNumberForma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43F5-883C-40D6-91EC-E771EA0510F5}">
  <sheetPr>
    <pageSetUpPr fitToPage="1"/>
  </sheetPr>
  <dimension ref="A1:P34"/>
  <sheetViews>
    <sheetView tabSelected="1" zoomScale="90" zoomScaleNormal="90" workbookViewId="0">
      <selection activeCell="K30" sqref="K30"/>
    </sheetView>
  </sheetViews>
  <sheetFormatPr baseColWidth="10" defaultRowHeight="14.4" x14ac:dyDescent="0.3"/>
  <cols>
    <col min="1" max="1" width="2.33203125" customWidth="1"/>
    <col min="2" max="2" width="4.5546875" customWidth="1"/>
    <col min="3" max="3" width="25.5546875" customWidth="1"/>
    <col min="4" max="4" width="3.5546875" bestFit="1" customWidth="1"/>
    <col min="5" max="5" width="5.44140625" customWidth="1"/>
    <col min="6" max="6" width="10.109375" customWidth="1"/>
    <col min="7" max="7" width="7.88671875" customWidth="1"/>
    <col min="8" max="8" width="11.5546875" bestFit="1" customWidth="1"/>
    <col min="9" max="9" width="6.44140625" bestFit="1" customWidth="1"/>
    <col min="10" max="10" width="5.6640625" customWidth="1"/>
    <col min="11" max="11" width="10.33203125" customWidth="1"/>
    <col min="12" max="12" width="7.33203125" customWidth="1"/>
    <col min="13" max="13" width="2.109375" customWidth="1"/>
  </cols>
  <sheetData>
    <row r="1" spans="1:16" ht="18" x14ac:dyDescent="0.35">
      <c r="A1" s="1" t="s">
        <v>26</v>
      </c>
      <c r="B1" s="1"/>
    </row>
    <row r="2" spans="1:16" x14ac:dyDescent="0.3">
      <c r="B2" t="s">
        <v>24</v>
      </c>
    </row>
    <row r="3" spans="1:16" ht="15.6" x14ac:dyDescent="0.3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4"/>
    </row>
    <row r="4" spans="1:16" x14ac:dyDescent="0.3">
      <c r="B4" s="7"/>
      <c r="L4" s="5"/>
    </row>
    <row r="5" spans="1:16" x14ac:dyDescent="0.3">
      <c r="B5" s="6" t="s">
        <v>25</v>
      </c>
      <c r="H5" s="20" t="s">
        <v>29</v>
      </c>
      <c r="I5" s="38" t="s">
        <v>31</v>
      </c>
      <c r="J5" s="38"/>
      <c r="K5" s="20" t="s">
        <v>30</v>
      </c>
      <c r="L5" s="5"/>
    </row>
    <row r="6" spans="1:16" x14ac:dyDescent="0.3">
      <c r="B6" s="6" t="s">
        <v>1</v>
      </c>
      <c r="C6" t="s">
        <v>6</v>
      </c>
      <c r="D6" t="s">
        <v>7</v>
      </c>
      <c r="E6">
        <v>12</v>
      </c>
      <c r="F6" t="s">
        <v>10</v>
      </c>
      <c r="H6" s="9">
        <v>30</v>
      </c>
      <c r="I6" s="39">
        <f>H6*0.19</f>
        <v>5.7</v>
      </c>
      <c r="J6" s="38"/>
      <c r="K6" s="24">
        <f>H6*1.19</f>
        <v>35.699999999999996</v>
      </c>
      <c r="L6" s="5"/>
    </row>
    <row r="7" spans="1:16" x14ac:dyDescent="0.3">
      <c r="B7" s="6" t="s">
        <v>2</v>
      </c>
      <c r="C7" t="s">
        <v>8</v>
      </c>
      <c r="D7" t="s">
        <v>7</v>
      </c>
      <c r="E7">
        <v>24</v>
      </c>
      <c r="F7" t="s">
        <v>10</v>
      </c>
      <c r="H7" s="9">
        <v>50</v>
      </c>
      <c r="I7" s="39">
        <f t="shared" ref="I7:I10" si="0">H7*0.19</f>
        <v>9.5</v>
      </c>
      <c r="J7" s="38"/>
      <c r="K7" s="24">
        <f t="shared" ref="K7:K10" si="1">H7*1.19</f>
        <v>59.5</v>
      </c>
      <c r="L7" s="5"/>
    </row>
    <row r="8" spans="1:16" x14ac:dyDescent="0.3">
      <c r="B8" s="6" t="s">
        <v>3</v>
      </c>
      <c r="C8" t="s">
        <v>12</v>
      </c>
      <c r="D8" t="s">
        <v>7</v>
      </c>
      <c r="E8">
        <v>48</v>
      </c>
      <c r="F8" t="s">
        <v>10</v>
      </c>
      <c r="H8" s="9">
        <v>120</v>
      </c>
      <c r="I8" s="39">
        <f t="shared" si="0"/>
        <v>22.8</v>
      </c>
      <c r="J8" s="38"/>
      <c r="K8" s="24">
        <f t="shared" si="1"/>
        <v>142.79999999999998</v>
      </c>
      <c r="L8" s="5"/>
    </row>
    <row r="9" spans="1:16" x14ac:dyDescent="0.3">
      <c r="B9" s="6" t="s">
        <v>4</v>
      </c>
      <c r="C9" t="s">
        <v>11</v>
      </c>
      <c r="D9" t="s">
        <v>7</v>
      </c>
      <c r="E9">
        <v>96</v>
      </c>
      <c r="F9" t="s">
        <v>10</v>
      </c>
      <c r="H9" s="9">
        <v>160</v>
      </c>
      <c r="I9" s="39">
        <f t="shared" si="0"/>
        <v>30.4</v>
      </c>
      <c r="J9" s="38"/>
      <c r="K9" s="24">
        <f t="shared" si="1"/>
        <v>190.39999999999998</v>
      </c>
      <c r="L9" s="5"/>
    </row>
    <row r="10" spans="1:16" x14ac:dyDescent="0.3">
      <c r="B10" s="6" t="s">
        <v>5</v>
      </c>
      <c r="C10" t="s">
        <v>13</v>
      </c>
      <c r="D10" t="s">
        <v>7</v>
      </c>
      <c r="E10">
        <v>168</v>
      </c>
      <c r="F10" t="s">
        <v>10</v>
      </c>
      <c r="H10" s="9">
        <v>200</v>
      </c>
      <c r="I10" s="39">
        <f t="shared" si="0"/>
        <v>38</v>
      </c>
      <c r="J10" s="38"/>
      <c r="K10" s="24">
        <f t="shared" si="1"/>
        <v>238</v>
      </c>
      <c r="L10" s="5"/>
    </row>
    <row r="11" spans="1:16" x14ac:dyDescent="0.3">
      <c r="B11" s="7"/>
      <c r="L11" s="5"/>
    </row>
    <row r="12" spans="1:16" x14ac:dyDescent="0.3">
      <c r="B12" s="6" t="s">
        <v>32</v>
      </c>
      <c r="K12" s="9"/>
      <c r="L12" s="5"/>
    </row>
    <row r="13" spans="1:16" ht="30.6" customHeight="1" x14ac:dyDescent="0.3">
      <c r="B13" s="22"/>
      <c r="C13" s="23" t="s">
        <v>14</v>
      </c>
      <c r="D13" s="37" t="s">
        <v>28</v>
      </c>
      <c r="E13" s="37"/>
      <c r="F13" s="37"/>
      <c r="G13" s="37"/>
      <c r="H13" s="37"/>
      <c r="I13" s="37"/>
      <c r="J13" s="37"/>
      <c r="K13" s="37"/>
      <c r="L13" s="5"/>
      <c r="P13" s="19"/>
    </row>
    <row r="14" spans="1:16" x14ac:dyDescent="0.3"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2"/>
    </row>
    <row r="16" spans="1:16" ht="15.6" x14ac:dyDescent="0.3">
      <c r="B16" s="2" t="s">
        <v>23</v>
      </c>
      <c r="C16" s="3"/>
      <c r="D16" s="3"/>
      <c r="E16" s="3"/>
      <c r="F16" s="3"/>
      <c r="G16" s="3"/>
      <c r="H16" s="3"/>
      <c r="I16" s="3"/>
      <c r="J16" s="3"/>
      <c r="K16" s="3"/>
      <c r="L16" s="4"/>
    </row>
    <row r="17" spans="2:12" x14ac:dyDescent="0.3">
      <c r="B17" s="7"/>
      <c r="L17" s="5"/>
    </row>
    <row r="18" spans="2:12" x14ac:dyDescent="0.3">
      <c r="B18" s="7"/>
      <c r="C18" t="s">
        <v>15</v>
      </c>
      <c r="D18" s="13" t="s">
        <v>18</v>
      </c>
      <c r="E18" s="28" t="s">
        <v>37</v>
      </c>
      <c r="F18" s="29"/>
      <c r="G18" s="29"/>
      <c r="H18" s="29"/>
      <c r="I18" s="29"/>
      <c r="J18" s="29"/>
      <c r="K18" s="30"/>
      <c r="L18" s="5"/>
    </row>
    <row r="19" spans="2:12" x14ac:dyDescent="0.3">
      <c r="B19" s="7"/>
      <c r="C19" t="s">
        <v>16</v>
      </c>
      <c r="D19" s="13" t="s">
        <v>18</v>
      </c>
      <c r="E19" s="31" t="s">
        <v>38</v>
      </c>
      <c r="F19" s="32"/>
      <c r="G19" s="32"/>
      <c r="H19" s="32"/>
      <c r="I19" s="32"/>
      <c r="J19" s="32"/>
      <c r="K19" s="33"/>
      <c r="L19" s="5"/>
    </row>
    <row r="20" spans="2:12" x14ac:dyDescent="0.3">
      <c r="B20" s="7"/>
      <c r="C20" t="s">
        <v>17</v>
      </c>
      <c r="D20" s="13" t="s">
        <v>18</v>
      </c>
      <c r="E20" s="34" t="s">
        <v>39</v>
      </c>
      <c r="F20" s="35"/>
      <c r="G20" s="35"/>
      <c r="H20" s="35"/>
      <c r="I20" s="35"/>
      <c r="J20" s="35"/>
      <c r="K20" s="36"/>
      <c r="L20" s="5"/>
    </row>
    <row r="21" spans="2:12" x14ac:dyDescent="0.3">
      <c r="B21" s="7"/>
      <c r="C21" t="s">
        <v>19</v>
      </c>
      <c r="D21" s="13" t="s">
        <v>18</v>
      </c>
      <c r="E21" s="16" t="s">
        <v>1</v>
      </c>
      <c r="K21" s="8"/>
      <c r="L21" s="5"/>
    </row>
    <row r="22" spans="2:12" x14ac:dyDescent="0.3">
      <c r="B22" s="7"/>
      <c r="C22" t="s">
        <v>20</v>
      </c>
      <c r="D22" s="13" t="s">
        <v>18</v>
      </c>
      <c r="K22" s="14">
        <v>15000</v>
      </c>
      <c r="L22" s="5" t="s">
        <v>9</v>
      </c>
    </row>
    <row r="23" spans="2:12" x14ac:dyDescent="0.3">
      <c r="B23" s="7"/>
      <c r="C23" t="s">
        <v>21</v>
      </c>
      <c r="D23" s="13" t="s">
        <v>18</v>
      </c>
      <c r="K23" s="15">
        <v>15250</v>
      </c>
      <c r="L23" s="5" t="s">
        <v>9</v>
      </c>
    </row>
    <row r="24" spans="2:12" x14ac:dyDescent="0.3">
      <c r="B24" s="7"/>
      <c r="C24" t="s">
        <v>22</v>
      </c>
      <c r="D24" s="13" t="s">
        <v>18</v>
      </c>
      <c r="K24" s="8">
        <f>K23-K22</f>
        <v>250</v>
      </c>
      <c r="L24" s="5" t="s">
        <v>9</v>
      </c>
    </row>
    <row r="25" spans="2:12" x14ac:dyDescent="0.3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2"/>
    </row>
    <row r="27" spans="2:12" x14ac:dyDescent="0.3">
      <c r="B27" s="2" t="s">
        <v>27</v>
      </c>
      <c r="C27" s="3"/>
      <c r="D27" s="3"/>
      <c r="E27" s="3"/>
      <c r="F27" s="3"/>
      <c r="G27" s="3"/>
      <c r="H27" s="3"/>
      <c r="I27" s="3"/>
      <c r="J27" s="3"/>
      <c r="K27" s="3"/>
      <c r="L27" s="4"/>
    </row>
    <row r="28" spans="2:12" x14ac:dyDescent="0.3">
      <c r="B28" s="7"/>
      <c r="L28" s="5"/>
    </row>
    <row r="29" spans="2:12" x14ac:dyDescent="0.3">
      <c r="B29" s="7"/>
      <c r="C29" t="s">
        <v>19</v>
      </c>
      <c r="D29" t="s">
        <v>18</v>
      </c>
      <c r="F29" s="17" t="str">
        <f>E21</f>
        <v>A</v>
      </c>
      <c r="H29" t="s">
        <v>33</v>
      </c>
      <c r="J29" s="21"/>
      <c r="K29" s="9">
        <f>IF(F29=B6,H6,IF(F29=B7,H7,IF(F29=B8,H8,IF(F29=B9,H9,IF(F29=B10,H10,"Pauschale bestimmen!")))))</f>
        <v>30</v>
      </c>
      <c r="L29" s="5"/>
    </row>
    <row r="30" spans="2:12" x14ac:dyDescent="0.3">
      <c r="B30" s="7"/>
      <c r="C30" t="s">
        <v>40</v>
      </c>
      <c r="F30" t="s">
        <v>18</v>
      </c>
      <c r="H30" t="s">
        <v>33</v>
      </c>
      <c r="K30" s="26">
        <v>24.8</v>
      </c>
      <c r="L30" s="5"/>
    </row>
    <row r="31" spans="2:12" x14ac:dyDescent="0.3">
      <c r="B31" s="7"/>
      <c r="C31" t="s">
        <v>35</v>
      </c>
      <c r="D31" t="s">
        <v>18</v>
      </c>
      <c r="F31" t="s">
        <v>36</v>
      </c>
      <c r="G31" s="27">
        <v>0.25</v>
      </c>
      <c r="H31" t="s">
        <v>33</v>
      </c>
      <c r="K31" s="9">
        <f>IF(K30=0,K24*G31,0)</f>
        <v>0</v>
      </c>
      <c r="L31" s="5"/>
    </row>
    <row r="32" spans="2:12" x14ac:dyDescent="0.3">
      <c r="B32" s="7"/>
      <c r="C32" t="s">
        <v>34</v>
      </c>
      <c r="D32" t="s">
        <v>18</v>
      </c>
      <c r="H32" s="25">
        <v>0.19</v>
      </c>
      <c r="K32" s="9">
        <f>(K29+K30)*0.19</f>
        <v>10.411999999999999</v>
      </c>
      <c r="L32" s="5"/>
    </row>
    <row r="33" spans="2:12" ht="15" thickBot="1" x14ac:dyDescent="0.35">
      <c r="B33" s="7"/>
      <c r="C33" t="s">
        <v>41</v>
      </c>
      <c r="K33" s="18">
        <f>SUM(K29:K32)</f>
        <v>65.211999999999989</v>
      </c>
      <c r="L33" s="5"/>
    </row>
    <row r="34" spans="2:12" ht="15" thickTop="1" x14ac:dyDescent="0.3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2"/>
    </row>
  </sheetData>
  <sheetProtection algorithmName="SHA-512" hashValue="rqKSNJctXdQ4xwxDkIkB43M74hL9ub/BISBgSk347dYJDLqp2u7AKnV4TlIOBcxNUEhIz+itSxcWsV4zQqi2iA==" saltValue="54xRy04NCXUh1k95RlT/zQ==" spinCount="100000" sheet="1" selectLockedCells="1"/>
  <mergeCells count="10">
    <mergeCell ref="E18:K18"/>
    <mergeCell ref="E19:K19"/>
    <mergeCell ref="E20:K20"/>
    <mergeCell ref="D13:K13"/>
    <mergeCell ref="I5:J5"/>
    <mergeCell ref="I6:J6"/>
    <mergeCell ref="I7:J7"/>
    <mergeCell ref="I8:J8"/>
    <mergeCell ref="I9:J9"/>
    <mergeCell ref="I10:J10"/>
  </mergeCells>
  <dataValidations count="1">
    <dataValidation type="list" allowBlank="1" showInputMessage="1" showErrorMessage="1" sqref="E21" xr:uid="{FC6D938B-A15D-463E-BA14-4911AF57B9A5}">
      <formula1>$B$6:$B$10</formula1>
    </dataValidation>
  </dataValidations>
  <pageMargins left="0.31496062992125984" right="0.31496062992125984" top="0.39370078740157483" bottom="0.19685039370078741" header="0.11811023622047245" footer="0.11811023622047245"/>
  <pageSetup paperSize="9" scale="96" orientation="portrait" r:id="rId1"/>
  <headerFooter>
    <oddHeader>&amp;R&amp;D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Busnutzung</vt:lpstr>
      <vt:lpstr>Busnutzung!Druckbereich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&amp; Cornelia</dc:creator>
  <cp:lastModifiedBy>SV Eintracht Elster e V</cp:lastModifiedBy>
  <cp:lastPrinted>2026-03-03T17:06:53Z</cp:lastPrinted>
  <dcterms:created xsi:type="dcterms:W3CDTF">2023-04-03T13:34:20Z</dcterms:created>
  <dcterms:modified xsi:type="dcterms:W3CDTF">2026-03-15T16:36:17Z</dcterms:modified>
</cp:coreProperties>
</file>