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V Eintracht Elster\Organisation\300 Ablauforganisation\"/>
    </mc:Choice>
  </mc:AlternateContent>
  <xr:revisionPtr revIDLastSave="0" documentId="13_ncr:1_{94D533E5-6A05-443B-A1CB-5CAD939062A4}" xr6:coauthVersionLast="47" xr6:coauthVersionMax="47" xr10:uidLastSave="{00000000-0000-0000-0000-000000000000}"/>
  <bookViews>
    <workbookView xWindow="-120" yWindow="-120" windowWidth="29040" windowHeight="15840" xr2:uid="{5E14608E-E7F7-41BA-94F9-174E5512AEFD}"/>
  </bookViews>
  <sheets>
    <sheet name="Busnutzung mit FB" sheetId="1" r:id="rId1"/>
    <sheet name="Muster" sheetId="2" r:id="rId2"/>
    <sheet name="Dropdown" sheetId="3" r:id="rId3"/>
  </sheets>
  <definedNames>
    <definedName name="_xlnm.Print_Area" localSheetId="0">'Busnutzung mit FB'!$A$1:$L$52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2" l="1"/>
  <c r="J36" i="2" s="1"/>
  <c r="J30" i="2"/>
  <c r="J38" i="2" s="1"/>
  <c r="J27" i="2"/>
  <c r="I36" i="1"/>
  <c r="J36" i="1" s="1"/>
  <c r="J30" i="1"/>
  <c r="J38" i="1" s="1"/>
  <c r="J27" i="1"/>
  <c r="J31" i="2" l="1"/>
  <c r="J37" i="2" s="1"/>
  <c r="J40" i="2" s="1"/>
  <c r="J46" i="2" s="1"/>
  <c r="J31" i="1"/>
  <c r="J37" i="1" s="1"/>
  <c r="J40" i="1" s="1"/>
  <c r="J46" i="1" s="1"/>
</calcChain>
</file>

<file path=xl/sharedStrings.xml><?xml version="1.0" encoding="utf-8"?>
<sst xmlns="http://schemas.openxmlformats.org/spreadsheetml/2006/main" count="201" uniqueCount="58">
  <si>
    <t>Allgemeines</t>
  </si>
  <si>
    <t>A</t>
  </si>
  <si>
    <t>B</t>
  </si>
  <si>
    <t>C</t>
  </si>
  <si>
    <t>D</t>
  </si>
  <si>
    <t>E</t>
  </si>
  <si>
    <t>Pauschalen (unter Einhaltung der Kilometerbeschränkung)</t>
  </si>
  <si>
    <t xml:space="preserve">halbtags </t>
  </si>
  <si>
    <t>bis</t>
  </si>
  <si>
    <t>Tag</t>
  </si>
  <si>
    <t>km</t>
  </si>
  <si>
    <t>Stunden</t>
  </si>
  <si>
    <t>2 - 4 Tage</t>
  </si>
  <si>
    <t>2 Tage (Wochenende)</t>
  </si>
  <si>
    <t>4 - 7 Tage</t>
  </si>
  <si>
    <t>Überschreitung der Kilometerbeschränkung</t>
  </si>
  <si>
    <t xml:space="preserve">Tankkosten </t>
  </si>
  <si>
    <t>je km</t>
  </si>
  <si>
    <t>Variablen</t>
  </si>
  <si>
    <t>Die Fahrtstrecke bestimmt sich nach den zu machenden Angaben im Fahrtenbuch!</t>
  </si>
  <si>
    <t>Nutzer / Verantwortlicher</t>
  </si>
  <si>
    <t>Nutzungszeitraum</t>
  </si>
  <si>
    <t>Reisestrecke (Ziel)</t>
  </si>
  <si>
    <t>:</t>
  </si>
  <si>
    <t>Genutzte Pauschale</t>
  </si>
  <si>
    <t>Kilometerbeschränkung von</t>
  </si>
  <si>
    <t>e</t>
  </si>
  <si>
    <t>Kilometerstand Start</t>
  </si>
  <si>
    <t>Kilometerstand Ende</t>
  </si>
  <si>
    <t>zurückgelegte Strecke</t>
  </si>
  <si>
    <t>über Kilometerbeschränkung hinaus zurückgelegte Kilometer:</t>
  </si>
  <si>
    <t>Angaben zum Nutzer und zur Nutzung</t>
  </si>
  <si>
    <t>a</t>
  </si>
  <si>
    <t>b</t>
  </si>
  <si>
    <t>Nutzung der "Vereinstankkarte"</t>
  </si>
  <si>
    <r>
      <t xml:space="preserve">wenn </t>
    </r>
    <r>
      <rPr>
        <b/>
        <u/>
        <sz val="11"/>
        <color theme="1"/>
        <rFont val="Calibri"/>
        <family val="2"/>
        <scheme val="minor"/>
      </rPr>
      <t>nicht</t>
    </r>
    <r>
      <rPr>
        <sz val="11"/>
        <color theme="1"/>
        <rFont val="Calibri"/>
        <family val="2"/>
        <scheme val="minor"/>
      </rPr>
      <t xml:space="preserve"> getankt wurde</t>
    </r>
  </si>
  <si>
    <t>Bei Überschreitung der Kilometerbeschränkung !!!</t>
  </si>
  <si>
    <t>Genutzte Variable</t>
  </si>
  <si>
    <t>c</t>
  </si>
  <si>
    <t>vollgetank zurück gegeben</t>
  </si>
  <si>
    <t>Sparkasse Wittenberg</t>
  </si>
  <si>
    <t>IBAN:</t>
  </si>
  <si>
    <t>DE82 8055 0101 3000 0013 78</t>
  </si>
  <si>
    <t>Ermittlung Spendenbetrag</t>
  </si>
  <si>
    <t>Kontodaten:  SV Eintracht Elster e. V.</t>
  </si>
  <si>
    <t>(farbige Felder sind zu füllen!)</t>
  </si>
  <si>
    <t>Berechnung der notwendigen Spende (bei Busnutzung mit Fremdbeteiligung)</t>
  </si>
  <si>
    <t>Gesamtbetrag</t>
  </si>
  <si>
    <t>Anzahl aller Mitfahrer</t>
  </si>
  <si>
    <t>Anzahl Fremdbeteiligter</t>
  </si>
  <si>
    <t>Zu überweisender Betrag</t>
  </si>
  <si>
    <t>Abt. Kegeln und Fremdbeteiligte</t>
  </si>
  <si>
    <t>02.06. - 06.06.2023</t>
  </si>
  <si>
    <t>Frankfurt</t>
  </si>
  <si>
    <t>Pauschle</t>
  </si>
  <si>
    <t>Variable</t>
  </si>
  <si>
    <t>Mitfahrer</t>
  </si>
  <si>
    <t>Fremdbeteiligte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</si>
</sst>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2" xfId="0" applyFont="1" applyBorder="1"/>
    <xf numFmtId="0" fontId="0" fillId="0" borderId="3" xfId="0" applyBorder="1"/>
    <xf numFmtId="0" fontId="0" fillId="0" borderId="4" xfId="0" applyBorder="1"/>
    <xf numFmtId="0" fontId="4" fillId="0" borderId="5" xfId="0" applyFont="1" applyBorder="1"/>
    <xf numFmtId="0" fontId="0" fillId="0" borderId="6" xfId="0" applyBorder="1"/>
    <xf numFmtId="0" fontId="2" fillId="0" borderId="5" xfId="0" applyFont="1" applyBorder="1"/>
    <xf numFmtId="0" fontId="0" fillId="0" borderId="5" xfId="0" applyBorder="1"/>
    <xf numFmtId="3" fontId="0" fillId="0" borderId="0" xfId="0" applyNumberFormat="1"/>
    <xf numFmtId="44" fontId="0" fillId="0" borderId="0" xfId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quotePrefix="1"/>
    <xf numFmtId="3" fontId="0" fillId="2" borderId="1" xfId="0" applyNumberFormat="1" applyFill="1" applyBorder="1" applyProtection="1">
      <protection locked="0"/>
    </xf>
    <xf numFmtId="3" fontId="0" fillId="6" borderId="1" xfId="0" applyNumberFormat="1" applyFill="1" applyBorder="1" applyProtection="1">
      <protection locked="0"/>
    </xf>
    <xf numFmtId="0" fontId="2" fillId="5" borderId="1" xfId="0" quotePrefix="1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0" borderId="1" xfId="0" quotePrefix="1" applyFont="1" applyBorder="1" applyAlignment="1">
      <alignment horizontal="center"/>
    </xf>
    <xf numFmtId="44" fontId="2" fillId="0" borderId="13" xfId="0" applyNumberFormat="1" applyFont="1" applyBorder="1"/>
    <xf numFmtId="44" fontId="0" fillId="0" borderId="13" xfId="0" applyNumberFormat="1" applyBorder="1"/>
    <xf numFmtId="0" fontId="0" fillId="5" borderId="1" xfId="0" applyFill="1" applyBorder="1" applyProtection="1">
      <protection locked="0"/>
    </xf>
    <xf numFmtId="0" fontId="2" fillId="5" borderId="1" xfId="0" quotePrefix="1" applyFont="1" applyFill="1" applyBorder="1" applyAlignment="1">
      <alignment horizontal="center"/>
    </xf>
    <xf numFmtId="3" fontId="0" fillId="2" borderId="1" xfId="0" applyNumberFormat="1" applyFill="1" applyBorder="1"/>
    <xf numFmtId="3" fontId="0" fillId="6" borderId="1" xfId="0" applyNumberFormat="1" applyFill="1" applyBorder="1"/>
    <xf numFmtId="0" fontId="2" fillId="5" borderId="1" xfId="0" applyFont="1" applyFill="1" applyBorder="1" applyAlignment="1">
      <alignment horizontal="center"/>
    </xf>
    <xf numFmtId="0" fontId="0" fillId="5" borderId="1" xfId="0" applyFill="1" applyBorder="1"/>
    <xf numFmtId="0" fontId="4" fillId="0" borderId="0" xfId="0" applyFont="1" applyAlignment="1">
      <alignment horizontal="center"/>
    </xf>
    <xf numFmtId="0" fontId="0" fillId="2" borderId="10" xfId="0" quotePrefix="1" applyFill="1" applyBorder="1" applyAlignment="1" applyProtection="1">
      <alignment horizontal="center"/>
      <protection locked="0"/>
    </xf>
    <xf numFmtId="0" fontId="0" fillId="2" borderId="11" xfId="0" quotePrefix="1" applyFill="1" applyBorder="1" applyAlignment="1" applyProtection="1">
      <alignment horizontal="center"/>
      <protection locked="0"/>
    </xf>
    <xf numFmtId="0" fontId="0" fillId="2" borderId="12" xfId="0" quotePrefix="1" applyFill="1" applyBorder="1" applyAlignment="1" applyProtection="1">
      <alignment horizontal="center"/>
      <protection locked="0"/>
    </xf>
    <xf numFmtId="0" fontId="0" fillId="3" borderId="10" xfId="0" quotePrefix="1" applyFill="1" applyBorder="1" applyAlignment="1" applyProtection="1">
      <alignment horizontal="center"/>
      <protection locked="0"/>
    </xf>
    <xf numFmtId="0" fontId="0" fillId="3" borderId="11" xfId="0" quotePrefix="1" applyFill="1" applyBorder="1" applyAlignment="1" applyProtection="1">
      <alignment horizontal="center"/>
      <protection locked="0"/>
    </xf>
    <xf numFmtId="0" fontId="0" fillId="3" borderId="12" xfId="0" quotePrefix="1" applyFill="1" applyBorder="1" applyAlignment="1" applyProtection="1">
      <alignment horizontal="center"/>
      <protection locked="0"/>
    </xf>
    <xf numFmtId="0" fontId="0" fillId="4" borderId="10" xfId="0" quotePrefix="1" applyFill="1" applyBorder="1" applyAlignment="1" applyProtection="1">
      <alignment horizontal="center"/>
      <protection locked="0"/>
    </xf>
    <xf numFmtId="0" fontId="0" fillId="4" borderId="11" xfId="0" quotePrefix="1" applyFill="1" applyBorder="1" applyAlignment="1" applyProtection="1">
      <alignment horizontal="center"/>
      <protection locked="0"/>
    </xf>
    <xf numFmtId="0" fontId="0" fillId="4" borderId="12" xfId="0" quotePrefix="1" applyFill="1" applyBorder="1" applyAlignment="1" applyProtection="1">
      <alignment horizontal="center"/>
      <protection locked="0"/>
    </xf>
    <xf numFmtId="0" fontId="0" fillId="2" borderId="10" xfId="0" quotePrefix="1" applyFill="1" applyBorder="1" applyAlignment="1">
      <alignment horizontal="center"/>
    </xf>
    <xf numFmtId="0" fontId="0" fillId="2" borderId="11" xfId="0" quotePrefix="1" applyFill="1" applyBorder="1" applyAlignment="1">
      <alignment horizontal="center"/>
    </xf>
    <xf numFmtId="0" fontId="0" fillId="2" borderId="12" xfId="0" quotePrefix="1" applyFill="1" applyBorder="1" applyAlignment="1">
      <alignment horizontal="center"/>
    </xf>
    <xf numFmtId="0" fontId="0" fillId="3" borderId="10" xfId="0" quotePrefix="1" applyFill="1" applyBorder="1" applyAlignment="1">
      <alignment horizontal="center"/>
    </xf>
    <xf numFmtId="0" fontId="0" fillId="3" borderId="11" xfId="0" quotePrefix="1" applyFill="1" applyBorder="1" applyAlignment="1">
      <alignment horizontal="center"/>
    </xf>
    <xf numFmtId="0" fontId="0" fillId="3" borderId="12" xfId="0" quotePrefix="1" applyFill="1" applyBorder="1" applyAlignment="1">
      <alignment horizontal="center"/>
    </xf>
    <xf numFmtId="0" fontId="0" fillId="4" borderId="10" xfId="0" quotePrefix="1" applyFill="1" applyBorder="1" applyAlignment="1">
      <alignment horizontal="center"/>
    </xf>
    <xf numFmtId="0" fontId="0" fillId="4" borderId="11" xfId="0" quotePrefix="1" applyFill="1" applyBorder="1" applyAlignment="1">
      <alignment horizontal="center"/>
    </xf>
    <xf numFmtId="0" fontId="0" fillId="4" borderId="12" xfId="0" quotePrefix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243F5-883C-40D6-91EC-E771EA0510F5}">
  <sheetPr>
    <pageSetUpPr fitToPage="1"/>
  </sheetPr>
  <dimension ref="A1:K51"/>
  <sheetViews>
    <sheetView tabSelected="1" workbookViewId="0">
      <selection activeCell="J44" sqref="J44"/>
    </sheetView>
  </sheetViews>
  <sheetFormatPr baseColWidth="10" defaultRowHeight="15" x14ac:dyDescent="0.25"/>
  <cols>
    <col min="1" max="1" width="2.28515625" customWidth="1"/>
    <col min="2" max="2" width="4.5703125" customWidth="1"/>
    <col min="3" max="3" width="25.5703125" customWidth="1"/>
    <col min="4" max="4" width="3.5703125" bestFit="1" customWidth="1"/>
    <col min="5" max="5" width="5.42578125" customWidth="1"/>
    <col min="6" max="6" width="10.140625" customWidth="1"/>
    <col min="7" max="7" width="5.42578125" customWidth="1"/>
    <col min="8" max="8" width="7.28515625" customWidth="1"/>
    <col min="9" max="9" width="5.85546875" bestFit="1" customWidth="1"/>
    <col min="10" max="10" width="21.42578125" bestFit="1" customWidth="1"/>
    <col min="11" max="11" width="3.7109375" bestFit="1" customWidth="1"/>
    <col min="12" max="12" width="2.140625" customWidth="1"/>
  </cols>
  <sheetData>
    <row r="1" spans="1:11" ht="18.75" x14ac:dyDescent="0.3">
      <c r="A1" s="1" t="s">
        <v>46</v>
      </c>
      <c r="B1" s="1"/>
    </row>
    <row r="2" spans="1:11" x14ac:dyDescent="0.25">
      <c r="B2" t="s">
        <v>45</v>
      </c>
    </row>
    <row r="3" spans="1:11" ht="15.75" x14ac:dyDescent="0.25">
      <c r="B3" s="2" t="s">
        <v>0</v>
      </c>
      <c r="C3" s="3"/>
      <c r="D3" s="3"/>
      <c r="E3" s="3"/>
      <c r="F3" s="3"/>
      <c r="G3" s="3"/>
      <c r="H3" s="3"/>
      <c r="I3" s="3"/>
      <c r="J3" s="3"/>
      <c r="K3" s="4"/>
    </row>
    <row r="4" spans="1:11" ht="15.75" x14ac:dyDescent="0.25">
      <c r="B4" s="5"/>
      <c r="K4" s="6"/>
    </row>
    <row r="5" spans="1:11" x14ac:dyDescent="0.25">
      <c r="B5" s="7" t="s">
        <v>19</v>
      </c>
      <c r="K5" s="6"/>
    </row>
    <row r="6" spans="1:11" x14ac:dyDescent="0.25">
      <c r="B6" s="8"/>
      <c r="K6" s="6"/>
    </row>
    <row r="7" spans="1:11" x14ac:dyDescent="0.25">
      <c r="B7" s="7" t="s">
        <v>6</v>
      </c>
      <c r="K7" s="6"/>
    </row>
    <row r="8" spans="1:11" x14ac:dyDescent="0.25">
      <c r="B8" s="7" t="s">
        <v>1</v>
      </c>
      <c r="C8" t="s">
        <v>7</v>
      </c>
      <c r="D8" t="s">
        <v>8</v>
      </c>
      <c r="E8">
        <v>12</v>
      </c>
      <c r="F8" t="s">
        <v>11</v>
      </c>
      <c r="G8" t="s">
        <v>8</v>
      </c>
      <c r="H8" s="9">
        <v>100</v>
      </c>
      <c r="I8" t="s">
        <v>10</v>
      </c>
      <c r="J8" s="10">
        <v>30</v>
      </c>
      <c r="K8" s="6"/>
    </row>
    <row r="9" spans="1:11" x14ac:dyDescent="0.25">
      <c r="B9" s="7" t="s">
        <v>2</v>
      </c>
      <c r="C9" t="s">
        <v>9</v>
      </c>
      <c r="D9" t="s">
        <v>8</v>
      </c>
      <c r="E9">
        <v>24</v>
      </c>
      <c r="F9" t="s">
        <v>11</v>
      </c>
      <c r="G9" t="s">
        <v>8</v>
      </c>
      <c r="H9" s="9">
        <v>200</v>
      </c>
      <c r="I9" t="s">
        <v>10</v>
      </c>
      <c r="J9" s="10">
        <v>50</v>
      </c>
      <c r="K9" s="6"/>
    </row>
    <row r="10" spans="1:11" x14ac:dyDescent="0.25">
      <c r="B10" s="7" t="s">
        <v>3</v>
      </c>
      <c r="C10" t="s">
        <v>13</v>
      </c>
      <c r="D10" t="s">
        <v>8</v>
      </c>
      <c r="E10">
        <v>48</v>
      </c>
      <c r="F10" t="s">
        <v>11</v>
      </c>
      <c r="G10" t="s">
        <v>8</v>
      </c>
      <c r="H10" s="9">
        <v>500</v>
      </c>
      <c r="I10" t="s">
        <v>10</v>
      </c>
      <c r="J10" s="10">
        <v>120</v>
      </c>
      <c r="K10" s="6"/>
    </row>
    <row r="11" spans="1:11" x14ac:dyDescent="0.25">
      <c r="B11" s="7" t="s">
        <v>4</v>
      </c>
      <c r="C11" t="s">
        <v>12</v>
      </c>
      <c r="D11" t="s">
        <v>8</v>
      </c>
      <c r="E11">
        <v>96</v>
      </c>
      <c r="F11" t="s">
        <v>11</v>
      </c>
      <c r="G11" t="s">
        <v>8</v>
      </c>
      <c r="H11" s="9">
        <v>800</v>
      </c>
      <c r="I11" t="s">
        <v>10</v>
      </c>
      <c r="J11" s="10">
        <v>160</v>
      </c>
      <c r="K11" s="6"/>
    </row>
    <row r="12" spans="1:11" x14ac:dyDescent="0.25">
      <c r="B12" s="7" t="s">
        <v>5</v>
      </c>
      <c r="C12" t="s">
        <v>14</v>
      </c>
      <c r="D12" t="s">
        <v>8</v>
      </c>
      <c r="E12">
        <v>168</v>
      </c>
      <c r="F12" t="s">
        <v>11</v>
      </c>
      <c r="G12" t="s">
        <v>8</v>
      </c>
      <c r="H12" s="9">
        <v>1000</v>
      </c>
      <c r="I12" t="s">
        <v>10</v>
      </c>
      <c r="J12" s="10">
        <v>200</v>
      </c>
      <c r="K12" s="6"/>
    </row>
    <row r="13" spans="1:11" x14ac:dyDescent="0.25">
      <c r="B13" s="8"/>
      <c r="K13" s="6"/>
    </row>
    <row r="14" spans="1:11" x14ac:dyDescent="0.25">
      <c r="B14" s="8"/>
      <c r="C14" t="s">
        <v>36</v>
      </c>
      <c r="I14" t="s">
        <v>17</v>
      </c>
      <c r="J14" s="10">
        <v>0.3</v>
      </c>
      <c r="K14" s="6"/>
    </row>
    <row r="15" spans="1:11" x14ac:dyDescent="0.25">
      <c r="B15" s="8"/>
      <c r="J15" s="10"/>
      <c r="K15" s="6"/>
    </row>
    <row r="16" spans="1:11" x14ac:dyDescent="0.25">
      <c r="B16" s="7" t="s">
        <v>18</v>
      </c>
      <c r="J16" s="10"/>
      <c r="K16" s="6"/>
    </row>
    <row r="17" spans="2:11" x14ac:dyDescent="0.25">
      <c r="B17" s="7" t="s">
        <v>32</v>
      </c>
      <c r="C17" t="s">
        <v>16</v>
      </c>
      <c r="D17" t="s">
        <v>34</v>
      </c>
      <c r="I17" t="s">
        <v>17</v>
      </c>
      <c r="J17" s="10">
        <v>0.2</v>
      </c>
      <c r="K17" s="6"/>
    </row>
    <row r="18" spans="2:11" x14ac:dyDescent="0.25">
      <c r="B18" s="7" t="s">
        <v>33</v>
      </c>
      <c r="C18" t="s">
        <v>16</v>
      </c>
      <c r="D18" t="s">
        <v>35</v>
      </c>
      <c r="I18" t="s">
        <v>17</v>
      </c>
      <c r="J18" s="10">
        <v>0.3</v>
      </c>
      <c r="K18" s="6"/>
    </row>
    <row r="19" spans="2:11" x14ac:dyDescent="0.25">
      <c r="B19" s="7" t="s">
        <v>38</v>
      </c>
      <c r="C19" t="s">
        <v>16</v>
      </c>
      <c r="D19" t="s">
        <v>39</v>
      </c>
      <c r="I19" t="s">
        <v>17</v>
      </c>
      <c r="J19" s="10">
        <v>0</v>
      </c>
      <c r="K19" s="6"/>
    </row>
    <row r="20" spans="2:11" x14ac:dyDescent="0.25">
      <c r="B20" s="11"/>
      <c r="C20" s="12"/>
      <c r="D20" s="12"/>
      <c r="E20" s="12"/>
      <c r="F20" s="12"/>
      <c r="G20" s="12"/>
      <c r="H20" s="12"/>
      <c r="I20" s="12"/>
      <c r="J20" s="12"/>
      <c r="K20" s="13"/>
    </row>
    <row r="22" spans="2:11" ht="15.75" x14ac:dyDescent="0.25">
      <c r="B22" s="2" t="s">
        <v>31</v>
      </c>
      <c r="C22" s="3"/>
      <c r="D22" s="3"/>
      <c r="E22" s="3"/>
      <c r="F22" s="3"/>
      <c r="G22" s="3"/>
      <c r="H22" s="3"/>
      <c r="I22" s="3"/>
      <c r="J22" s="3"/>
      <c r="K22" s="4"/>
    </row>
    <row r="23" spans="2:11" x14ac:dyDescent="0.25">
      <c r="B23" s="8"/>
      <c r="K23" s="6"/>
    </row>
    <row r="24" spans="2:11" x14ac:dyDescent="0.25">
      <c r="B24" s="8"/>
      <c r="C24" t="s">
        <v>20</v>
      </c>
      <c r="D24" s="14" t="s">
        <v>23</v>
      </c>
      <c r="E24" s="29"/>
      <c r="F24" s="30"/>
      <c r="G24" s="30"/>
      <c r="H24" s="30"/>
      <c r="I24" s="30"/>
      <c r="J24" s="31"/>
      <c r="K24" s="6"/>
    </row>
    <row r="25" spans="2:11" x14ac:dyDescent="0.25">
      <c r="B25" s="8"/>
      <c r="C25" t="s">
        <v>21</v>
      </c>
      <c r="D25" s="14" t="s">
        <v>23</v>
      </c>
      <c r="E25" s="32"/>
      <c r="F25" s="33"/>
      <c r="G25" s="33"/>
      <c r="H25" s="33"/>
      <c r="I25" s="33"/>
      <c r="J25" s="34"/>
      <c r="K25" s="6"/>
    </row>
    <row r="26" spans="2:11" x14ac:dyDescent="0.25">
      <c r="B26" s="8"/>
      <c r="C26" t="s">
        <v>22</v>
      </c>
      <c r="D26" s="14" t="s">
        <v>23</v>
      </c>
      <c r="E26" s="35"/>
      <c r="F26" s="36"/>
      <c r="G26" s="36"/>
      <c r="H26" s="36"/>
      <c r="I26" s="36"/>
      <c r="J26" s="37"/>
      <c r="K26" s="6"/>
    </row>
    <row r="27" spans="2:11" x14ac:dyDescent="0.25">
      <c r="B27" s="8"/>
      <c r="C27" t="s">
        <v>24</v>
      </c>
      <c r="D27" s="14" t="s">
        <v>23</v>
      </c>
      <c r="E27" s="17" t="s">
        <v>1</v>
      </c>
      <c r="F27" t="s">
        <v>25</v>
      </c>
      <c r="J27" s="9">
        <f>IF(E27=B8,H8,IF(E27=B9,H9,IF(E27=B10,H10,IF(E27=B11,H11,IF(E27=B12,H12,"Pauschale bestimmen!")))))</f>
        <v>100</v>
      </c>
      <c r="K27" s="6" t="s">
        <v>10</v>
      </c>
    </row>
    <row r="28" spans="2:11" x14ac:dyDescent="0.25">
      <c r="B28" s="8"/>
      <c r="C28" t="s">
        <v>27</v>
      </c>
      <c r="D28" s="14" t="s">
        <v>23</v>
      </c>
      <c r="J28" s="15"/>
      <c r="K28" s="6" t="s">
        <v>10</v>
      </c>
    </row>
    <row r="29" spans="2:11" x14ac:dyDescent="0.25">
      <c r="B29" s="8"/>
      <c r="C29" t="s">
        <v>28</v>
      </c>
      <c r="D29" s="14" t="s">
        <v>23</v>
      </c>
      <c r="J29" s="16"/>
      <c r="K29" s="6" t="s">
        <v>10</v>
      </c>
    </row>
    <row r="30" spans="2:11" x14ac:dyDescent="0.25">
      <c r="B30" s="8"/>
      <c r="C30" t="s">
        <v>29</v>
      </c>
      <c r="D30" s="14" t="s">
        <v>23</v>
      </c>
      <c r="J30" s="9">
        <f>J29-J28</f>
        <v>0</v>
      </c>
      <c r="K30" s="6" t="s">
        <v>10</v>
      </c>
    </row>
    <row r="31" spans="2:11" x14ac:dyDescent="0.25">
      <c r="B31" s="8"/>
      <c r="C31" t="s">
        <v>30</v>
      </c>
      <c r="J31" s="9">
        <f>IF(J30-J27&gt;0,J30-J27,0)</f>
        <v>0</v>
      </c>
      <c r="K31" s="6" t="s">
        <v>10</v>
      </c>
    </row>
    <row r="32" spans="2:11" x14ac:dyDescent="0.25">
      <c r="B32" s="11"/>
      <c r="C32" s="12"/>
      <c r="D32" s="12"/>
      <c r="E32" s="12"/>
      <c r="F32" s="12"/>
      <c r="G32" s="12" t="s">
        <v>26</v>
      </c>
      <c r="H32" s="12"/>
      <c r="I32" s="12"/>
      <c r="J32" s="12"/>
      <c r="K32" s="13"/>
    </row>
    <row r="34" spans="2:11" ht="15.75" x14ac:dyDescent="0.25">
      <c r="B34" s="2" t="s">
        <v>43</v>
      </c>
      <c r="C34" s="3"/>
      <c r="D34" s="3"/>
      <c r="E34" s="3"/>
      <c r="F34" s="3"/>
      <c r="G34" s="3"/>
      <c r="H34" s="3"/>
      <c r="I34" s="3"/>
      <c r="J34" s="3"/>
      <c r="K34" s="4"/>
    </row>
    <row r="35" spans="2:11" x14ac:dyDescent="0.25">
      <c r="B35" s="8"/>
      <c r="K35" s="6"/>
    </row>
    <row r="36" spans="2:11" x14ac:dyDescent="0.25">
      <c r="B36" s="8"/>
      <c r="C36" t="s">
        <v>24</v>
      </c>
      <c r="D36" t="s">
        <v>23</v>
      </c>
      <c r="I36" s="19" t="str">
        <f>E27</f>
        <v>A</v>
      </c>
      <c r="J36" s="10">
        <f>IF(I36=B8,J8,IF(I36=B9,J9,IF(I36=B10,J10,IF(I36=B11,J11,IF(I36=B12,J12,"Pauschale bestimmen!")))))</f>
        <v>30</v>
      </c>
      <c r="K36" s="6"/>
    </row>
    <row r="37" spans="2:11" x14ac:dyDescent="0.25">
      <c r="B37" s="8"/>
      <c r="C37" t="s">
        <v>15</v>
      </c>
      <c r="G37" s="14" t="s">
        <v>23</v>
      </c>
      <c r="J37" s="10" t="str">
        <f>IF(J31&gt;0,J31*J14,"keine")</f>
        <v>keine</v>
      </c>
      <c r="K37" s="6"/>
    </row>
    <row r="38" spans="2:11" x14ac:dyDescent="0.25">
      <c r="B38" s="8"/>
      <c r="C38" t="s">
        <v>37</v>
      </c>
      <c r="D38" s="14" t="s">
        <v>23</v>
      </c>
      <c r="I38" s="18" t="s">
        <v>32</v>
      </c>
      <c r="J38" s="10">
        <f>IF(I38=B17,(J30*J17),IF(I38=B18,(J30*J18),IF(I38=B19,J30*J19)))</f>
        <v>0</v>
      </c>
      <c r="K38" s="6"/>
    </row>
    <row r="39" spans="2:11" x14ac:dyDescent="0.25">
      <c r="B39" s="8"/>
      <c r="K39" s="6"/>
    </row>
    <row r="40" spans="2:11" ht="15.75" thickBot="1" x14ac:dyDescent="0.3">
      <c r="B40" s="8"/>
      <c r="C40" t="s">
        <v>47</v>
      </c>
      <c r="J40" s="21">
        <f>SUM(J36:J39)</f>
        <v>30</v>
      </c>
      <c r="K40" s="6"/>
    </row>
    <row r="41" spans="2:11" ht="15.75" thickTop="1" x14ac:dyDescent="0.25">
      <c r="B41" s="8"/>
      <c r="K41" s="6"/>
    </row>
    <row r="42" spans="2:11" x14ac:dyDescent="0.25">
      <c r="B42" s="8"/>
      <c r="C42" t="s">
        <v>48</v>
      </c>
      <c r="D42" t="s">
        <v>23</v>
      </c>
      <c r="J42" s="22">
        <v>9</v>
      </c>
      <c r="K42" s="6"/>
    </row>
    <row r="43" spans="2:11" x14ac:dyDescent="0.25">
      <c r="B43" s="8"/>
      <c r="K43" s="6"/>
    </row>
    <row r="44" spans="2:11" x14ac:dyDescent="0.25">
      <c r="B44" s="8"/>
      <c r="C44" t="s">
        <v>49</v>
      </c>
      <c r="D44" t="s">
        <v>23</v>
      </c>
      <c r="J44" s="22">
        <v>5</v>
      </c>
      <c r="K44" s="6"/>
    </row>
    <row r="45" spans="2:11" x14ac:dyDescent="0.25">
      <c r="B45" s="8"/>
      <c r="K45" s="6"/>
    </row>
    <row r="46" spans="2:11" ht="15.75" thickBot="1" x14ac:dyDescent="0.3">
      <c r="B46" s="8"/>
      <c r="C46" t="s">
        <v>50</v>
      </c>
      <c r="D46" t="s">
        <v>23</v>
      </c>
      <c r="J46" s="20">
        <f>J40/J42*J44</f>
        <v>16.666666666666668</v>
      </c>
      <c r="K46" s="6"/>
    </row>
    <row r="47" spans="2:11" ht="15.75" thickTop="1" x14ac:dyDescent="0.25">
      <c r="B47" s="11"/>
      <c r="C47" s="12"/>
      <c r="D47" s="12"/>
      <c r="E47" s="12"/>
      <c r="F47" s="12"/>
      <c r="G47" s="12"/>
      <c r="H47" s="12"/>
      <c r="I47" s="12"/>
      <c r="J47" s="12"/>
      <c r="K47" s="13"/>
    </row>
    <row r="49" spans="2:11" ht="15.75" x14ac:dyDescent="0.25">
      <c r="B49" s="2" t="s">
        <v>44</v>
      </c>
      <c r="C49" s="3"/>
      <c r="D49" s="3"/>
      <c r="E49" s="3"/>
      <c r="F49" s="3"/>
      <c r="G49" s="3"/>
      <c r="H49" s="3"/>
      <c r="I49" s="3"/>
      <c r="J49" s="3"/>
      <c r="K49" s="4"/>
    </row>
    <row r="50" spans="2:11" ht="15.75" x14ac:dyDescent="0.25">
      <c r="B50" s="8"/>
      <c r="C50" t="s">
        <v>40</v>
      </c>
      <c r="F50" t="s">
        <v>41</v>
      </c>
      <c r="G50" s="28" t="s">
        <v>42</v>
      </c>
      <c r="H50" s="28"/>
      <c r="I50" s="28"/>
      <c r="J50" s="28"/>
      <c r="K50" s="6"/>
    </row>
    <row r="51" spans="2:11" x14ac:dyDescent="0.25">
      <c r="B51" s="11"/>
      <c r="C51" s="12"/>
      <c r="D51" s="12"/>
      <c r="E51" s="12"/>
      <c r="F51" s="12"/>
      <c r="G51" s="12"/>
      <c r="H51" s="12"/>
      <c r="I51" s="12"/>
      <c r="J51" s="12"/>
      <c r="K51" s="13"/>
    </row>
  </sheetData>
  <sheetProtection algorithmName="SHA-512" hashValue="4QPm2HYYqsD2cNcK2CbYTTppwl4PBq/43xim+lg1B1IVHCnx2fWZYYV1M7/wt22jx3OwvBmHavzWhjOwncMFOg==" saltValue="mfdFfplvCR0MSkCQdkuY6w==" spinCount="100000" sheet="1" objects="1" scenarios="1" selectLockedCells="1"/>
  <mergeCells count="4">
    <mergeCell ref="G50:J50"/>
    <mergeCell ref="E24:J24"/>
    <mergeCell ref="E25:J25"/>
    <mergeCell ref="E26:J26"/>
  </mergeCells>
  <pageMargins left="0.31496062992125984" right="0.31496062992125984" top="0.39370078740157483" bottom="0.19685039370078741" header="0.11811023622047245" footer="0.11811023622047245"/>
  <pageSetup paperSize="9" scale="99" orientation="portrait" r:id="rId1"/>
  <headerFooter>
    <oddHeader>&amp;L&amp;18&amp;KFF0000Per Mail als Excel-Tabelle anfrdern unter sveintrachtelster@gmx.de</oddHeader>
    <oddFooter>&amp;C&amp;F&amp;RStand: &amp;D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955E6F5-351D-4343-8C8B-D72C03A52F10}">
          <x14:formula1>
            <xm:f>Dropdown!$A$2:$A$6</xm:f>
          </x14:formula1>
          <xm:sqref>E27</xm:sqref>
        </x14:dataValidation>
        <x14:dataValidation type="list" allowBlank="1" showInputMessage="1" showErrorMessage="1" xr:uid="{DB23751C-6AA9-43B1-ABA7-49B4362F30F2}">
          <x14:formula1>
            <xm:f>Dropdown!$B$2:$B$4</xm:f>
          </x14:formula1>
          <xm:sqref>I38</xm:sqref>
        </x14:dataValidation>
        <x14:dataValidation type="list" allowBlank="1" showInputMessage="1" showErrorMessage="1" xr:uid="{D6CF1866-810C-4F76-AB84-DE80979551A2}">
          <x14:formula1>
            <xm:f>Dropdown!$C$2:$C$10</xm:f>
          </x14:formula1>
          <xm:sqref>J42</xm:sqref>
        </x14:dataValidation>
        <x14:dataValidation type="list" allowBlank="1" showInputMessage="1" showErrorMessage="1" xr:uid="{00CBADAE-EEBA-46D4-A82A-3D48C02800C5}">
          <x14:formula1>
            <xm:f>Dropdown!$D$2:$D$9</xm:f>
          </x14:formula1>
          <xm:sqref>J44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53E03-3AEC-4988-8A70-AD631C085B92}">
  <dimension ref="A1:K51"/>
  <sheetViews>
    <sheetView topLeftCell="A22" workbookViewId="0">
      <selection activeCell="J44" sqref="J44"/>
    </sheetView>
  </sheetViews>
  <sheetFormatPr baseColWidth="10" defaultRowHeight="15" x14ac:dyDescent="0.25"/>
  <cols>
    <col min="1" max="1" width="2.28515625" customWidth="1"/>
    <col min="2" max="2" width="4.5703125" customWidth="1"/>
    <col min="3" max="3" width="25.5703125" customWidth="1"/>
    <col min="4" max="4" width="3.5703125" bestFit="1" customWidth="1"/>
    <col min="5" max="5" width="5.42578125" customWidth="1"/>
    <col min="6" max="6" width="10.140625" customWidth="1"/>
    <col min="7" max="7" width="5.42578125" customWidth="1"/>
    <col min="8" max="8" width="7.28515625" customWidth="1"/>
    <col min="9" max="9" width="5.85546875" bestFit="1" customWidth="1"/>
    <col min="10" max="10" width="21.42578125" bestFit="1" customWidth="1"/>
    <col min="11" max="11" width="3.7109375" bestFit="1" customWidth="1"/>
    <col min="12" max="12" width="2.140625" customWidth="1"/>
  </cols>
  <sheetData>
    <row r="1" spans="1:11" ht="18.75" x14ac:dyDescent="0.3">
      <c r="A1" s="1" t="s">
        <v>46</v>
      </c>
      <c r="B1" s="1"/>
    </row>
    <row r="2" spans="1:11" x14ac:dyDescent="0.25">
      <c r="B2" t="s">
        <v>45</v>
      </c>
    </row>
    <row r="3" spans="1:11" ht="15.75" x14ac:dyDescent="0.25">
      <c r="B3" s="2" t="s">
        <v>0</v>
      </c>
      <c r="C3" s="3"/>
      <c r="D3" s="3"/>
      <c r="E3" s="3"/>
      <c r="F3" s="3"/>
      <c r="G3" s="3"/>
      <c r="H3" s="3"/>
      <c r="I3" s="3"/>
      <c r="J3" s="3"/>
      <c r="K3" s="4"/>
    </row>
    <row r="4" spans="1:11" ht="15.75" x14ac:dyDescent="0.25">
      <c r="B4" s="5"/>
      <c r="K4" s="6"/>
    </row>
    <row r="5" spans="1:11" x14ac:dyDescent="0.25">
      <c r="B5" s="7" t="s">
        <v>19</v>
      </c>
      <c r="K5" s="6"/>
    </row>
    <row r="6" spans="1:11" x14ac:dyDescent="0.25">
      <c r="B6" s="8"/>
      <c r="K6" s="6"/>
    </row>
    <row r="7" spans="1:11" x14ac:dyDescent="0.25">
      <c r="B7" s="7" t="s">
        <v>6</v>
      </c>
      <c r="K7" s="6"/>
    </row>
    <row r="8" spans="1:11" x14ac:dyDescent="0.25">
      <c r="B8" s="7" t="s">
        <v>1</v>
      </c>
      <c r="C8" t="s">
        <v>7</v>
      </c>
      <c r="D8" t="s">
        <v>8</v>
      </c>
      <c r="E8">
        <v>12</v>
      </c>
      <c r="F8" t="s">
        <v>11</v>
      </c>
      <c r="G8" t="s">
        <v>8</v>
      </c>
      <c r="H8" s="9">
        <v>100</v>
      </c>
      <c r="I8" t="s">
        <v>10</v>
      </c>
      <c r="J8" s="10">
        <v>30</v>
      </c>
      <c r="K8" s="6"/>
    </row>
    <row r="9" spans="1:11" x14ac:dyDescent="0.25">
      <c r="B9" s="7" t="s">
        <v>2</v>
      </c>
      <c r="C9" t="s">
        <v>9</v>
      </c>
      <c r="D9" t="s">
        <v>8</v>
      </c>
      <c r="E9">
        <v>24</v>
      </c>
      <c r="F9" t="s">
        <v>11</v>
      </c>
      <c r="G9" t="s">
        <v>8</v>
      </c>
      <c r="H9" s="9">
        <v>200</v>
      </c>
      <c r="I9" t="s">
        <v>10</v>
      </c>
      <c r="J9" s="10">
        <v>50</v>
      </c>
      <c r="K9" s="6"/>
    </row>
    <row r="10" spans="1:11" x14ac:dyDescent="0.25">
      <c r="B10" s="7" t="s">
        <v>3</v>
      </c>
      <c r="C10" t="s">
        <v>13</v>
      </c>
      <c r="D10" t="s">
        <v>8</v>
      </c>
      <c r="E10">
        <v>48</v>
      </c>
      <c r="F10" t="s">
        <v>11</v>
      </c>
      <c r="G10" t="s">
        <v>8</v>
      </c>
      <c r="H10" s="9">
        <v>500</v>
      </c>
      <c r="I10" t="s">
        <v>10</v>
      </c>
      <c r="J10" s="10">
        <v>120</v>
      </c>
      <c r="K10" s="6"/>
    </row>
    <row r="11" spans="1:11" x14ac:dyDescent="0.25">
      <c r="B11" s="7" t="s">
        <v>4</v>
      </c>
      <c r="C11" t="s">
        <v>12</v>
      </c>
      <c r="D11" t="s">
        <v>8</v>
      </c>
      <c r="E11">
        <v>96</v>
      </c>
      <c r="F11" t="s">
        <v>11</v>
      </c>
      <c r="G11" t="s">
        <v>8</v>
      </c>
      <c r="H11" s="9">
        <v>800</v>
      </c>
      <c r="I11" t="s">
        <v>10</v>
      </c>
      <c r="J11" s="10">
        <v>160</v>
      </c>
      <c r="K11" s="6"/>
    </row>
    <row r="12" spans="1:11" x14ac:dyDescent="0.25">
      <c r="B12" s="7" t="s">
        <v>5</v>
      </c>
      <c r="C12" t="s">
        <v>14</v>
      </c>
      <c r="D12" t="s">
        <v>8</v>
      </c>
      <c r="E12">
        <v>168</v>
      </c>
      <c r="F12" t="s">
        <v>11</v>
      </c>
      <c r="G12" t="s">
        <v>8</v>
      </c>
      <c r="H12" s="9">
        <v>1000</v>
      </c>
      <c r="I12" t="s">
        <v>10</v>
      </c>
      <c r="J12" s="10">
        <v>200</v>
      </c>
      <c r="K12" s="6"/>
    </row>
    <row r="13" spans="1:11" x14ac:dyDescent="0.25">
      <c r="B13" s="8"/>
      <c r="K13" s="6"/>
    </row>
    <row r="14" spans="1:11" x14ac:dyDescent="0.25">
      <c r="B14" s="8"/>
      <c r="C14" t="s">
        <v>36</v>
      </c>
      <c r="I14" t="s">
        <v>17</v>
      </c>
      <c r="J14" s="10">
        <v>0.3</v>
      </c>
      <c r="K14" s="6"/>
    </row>
    <row r="15" spans="1:11" x14ac:dyDescent="0.25">
      <c r="B15" s="8"/>
      <c r="J15" s="10"/>
      <c r="K15" s="6"/>
    </row>
    <row r="16" spans="1:11" x14ac:dyDescent="0.25">
      <c r="B16" s="7" t="s">
        <v>18</v>
      </c>
      <c r="J16" s="10"/>
      <c r="K16" s="6"/>
    </row>
    <row r="17" spans="2:11" x14ac:dyDescent="0.25">
      <c r="B17" s="7" t="s">
        <v>32</v>
      </c>
      <c r="C17" t="s">
        <v>16</v>
      </c>
      <c r="D17" t="s">
        <v>34</v>
      </c>
      <c r="I17" t="s">
        <v>17</v>
      </c>
      <c r="J17" s="10">
        <v>0.2</v>
      </c>
      <c r="K17" s="6"/>
    </row>
    <row r="18" spans="2:11" x14ac:dyDescent="0.25">
      <c r="B18" s="7" t="s">
        <v>33</v>
      </c>
      <c r="C18" t="s">
        <v>16</v>
      </c>
      <c r="D18" t="s">
        <v>35</v>
      </c>
      <c r="I18" t="s">
        <v>17</v>
      </c>
      <c r="J18" s="10">
        <v>0.3</v>
      </c>
      <c r="K18" s="6"/>
    </row>
    <row r="19" spans="2:11" x14ac:dyDescent="0.25">
      <c r="B19" s="7" t="s">
        <v>38</v>
      </c>
      <c r="C19" t="s">
        <v>16</v>
      </c>
      <c r="D19" t="s">
        <v>39</v>
      </c>
      <c r="I19" t="s">
        <v>17</v>
      </c>
      <c r="J19" s="10">
        <v>0</v>
      </c>
      <c r="K19" s="6"/>
    </row>
    <row r="20" spans="2:11" x14ac:dyDescent="0.25">
      <c r="B20" s="11"/>
      <c r="C20" s="12"/>
      <c r="D20" s="12"/>
      <c r="E20" s="12"/>
      <c r="F20" s="12"/>
      <c r="G20" s="12"/>
      <c r="H20" s="12"/>
      <c r="I20" s="12"/>
      <c r="J20" s="12"/>
      <c r="K20" s="13"/>
    </row>
    <row r="22" spans="2:11" ht="15.75" x14ac:dyDescent="0.25">
      <c r="B22" s="2" t="s">
        <v>31</v>
      </c>
      <c r="C22" s="3"/>
      <c r="D22" s="3"/>
      <c r="E22" s="3"/>
      <c r="F22" s="3"/>
      <c r="G22" s="3"/>
      <c r="H22" s="3"/>
      <c r="I22" s="3"/>
      <c r="J22" s="3"/>
      <c r="K22" s="4"/>
    </row>
    <row r="23" spans="2:11" x14ac:dyDescent="0.25">
      <c r="B23" s="8"/>
      <c r="K23" s="6"/>
    </row>
    <row r="24" spans="2:11" x14ac:dyDescent="0.25">
      <c r="B24" s="8"/>
      <c r="C24" t="s">
        <v>20</v>
      </c>
      <c r="D24" s="14" t="s">
        <v>23</v>
      </c>
      <c r="E24" s="38" t="s">
        <v>51</v>
      </c>
      <c r="F24" s="39"/>
      <c r="G24" s="39"/>
      <c r="H24" s="39"/>
      <c r="I24" s="39"/>
      <c r="J24" s="40"/>
      <c r="K24" s="6"/>
    </row>
    <row r="25" spans="2:11" x14ac:dyDescent="0.25">
      <c r="B25" s="8"/>
      <c r="C25" t="s">
        <v>21</v>
      </c>
      <c r="D25" s="14" t="s">
        <v>23</v>
      </c>
      <c r="E25" s="41" t="s">
        <v>52</v>
      </c>
      <c r="F25" s="42"/>
      <c r="G25" s="42"/>
      <c r="H25" s="42"/>
      <c r="I25" s="42"/>
      <c r="J25" s="43"/>
      <c r="K25" s="6"/>
    </row>
    <row r="26" spans="2:11" x14ac:dyDescent="0.25">
      <c r="B26" s="8"/>
      <c r="C26" t="s">
        <v>22</v>
      </c>
      <c r="D26" s="14" t="s">
        <v>23</v>
      </c>
      <c r="E26" s="44" t="s">
        <v>53</v>
      </c>
      <c r="F26" s="45"/>
      <c r="G26" s="45"/>
      <c r="H26" s="45"/>
      <c r="I26" s="45"/>
      <c r="J26" s="46"/>
      <c r="K26" s="6"/>
    </row>
    <row r="27" spans="2:11" x14ac:dyDescent="0.25">
      <c r="B27" s="8"/>
      <c r="C27" t="s">
        <v>24</v>
      </c>
      <c r="D27" s="14" t="s">
        <v>23</v>
      </c>
      <c r="E27" s="23" t="s">
        <v>4</v>
      </c>
      <c r="F27" t="s">
        <v>25</v>
      </c>
      <c r="J27" s="9">
        <f>IF(E27=B8,H8,IF(E27=B9,H9,IF(E27=B10,H10,IF(E27=B11,H11,IF(E27=B12,H12,"Pauschale bestimmen!")))))</f>
        <v>800</v>
      </c>
      <c r="K27" s="6" t="s">
        <v>10</v>
      </c>
    </row>
    <row r="28" spans="2:11" x14ac:dyDescent="0.25">
      <c r="B28" s="8"/>
      <c r="C28" t="s">
        <v>27</v>
      </c>
      <c r="D28" s="14" t="s">
        <v>23</v>
      </c>
      <c r="J28" s="24">
        <v>135400</v>
      </c>
      <c r="K28" s="6" t="s">
        <v>10</v>
      </c>
    </row>
    <row r="29" spans="2:11" x14ac:dyDescent="0.25">
      <c r="B29" s="8"/>
      <c r="C29" t="s">
        <v>28</v>
      </c>
      <c r="D29" s="14" t="s">
        <v>23</v>
      </c>
      <c r="J29" s="25">
        <v>136380</v>
      </c>
      <c r="K29" s="6" t="s">
        <v>10</v>
      </c>
    </row>
    <row r="30" spans="2:11" x14ac:dyDescent="0.25">
      <c r="B30" s="8"/>
      <c r="C30" t="s">
        <v>29</v>
      </c>
      <c r="D30" s="14" t="s">
        <v>23</v>
      </c>
      <c r="J30" s="9">
        <f>J29-J28</f>
        <v>980</v>
      </c>
      <c r="K30" s="6" t="s">
        <v>10</v>
      </c>
    </row>
    <row r="31" spans="2:11" x14ac:dyDescent="0.25">
      <c r="B31" s="8"/>
      <c r="C31" t="s">
        <v>30</v>
      </c>
      <c r="J31" s="9">
        <f>IF(J30-J27&gt;0,J30-J27,0)</f>
        <v>180</v>
      </c>
      <c r="K31" s="6" t="s">
        <v>10</v>
      </c>
    </row>
    <row r="32" spans="2:11" x14ac:dyDescent="0.25">
      <c r="B32" s="11"/>
      <c r="C32" s="12"/>
      <c r="D32" s="12"/>
      <c r="E32" s="12"/>
      <c r="F32" s="12"/>
      <c r="G32" s="12" t="s">
        <v>26</v>
      </c>
      <c r="H32" s="12"/>
      <c r="I32" s="12"/>
      <c r="J32" s="12"/>
      <c r="K32" s="13"/>
    </row>
    <row r="34" spans="2:11" ht="15.75" x14ac:dyDescent="0.25">
      <c r="B34" s="2" t="s">
        <v>43</v>
      </c>
      <c r="C34" s="3"/>
      <c r="D34" s="3"/>
      <c r="E34" s="3"/>
      <c r="F34" s="3"/>
      <c r="G34" s="3"/>
      <c r="H34" s="3"/>
      <c r="I34" s="3"/>
      <c r="J34" s="3"/>
      <c r="K34" s="4"/>
    </row>
    <row r="35" spans="2:11" x14ac:dyDescent="0.25">
      <c r="B35" s="8"/>
      <c r="K35" s="6"/>
    </row>
    <row r="36" spans="2:11" x14ac:dyDescent="0.25">
      <c r="B36" s="8"/>
      <c r="C36" t="s">
        <v>24</v>
      </c>
      <c r="D36" t="s">
        <v>23</v>
      </c>
      <c r="I36" s="19" t="str">
        <f>E27</f>
        <v>D</v>
      </c>
      <c r="J36" s="10">
        <f>IF(I36=B8,J8,IF(I36=B9,J9,IF(I36=B10,J10,IF(I36=B11,J11,IF(I36=B12,J12,"Pauschale bestimmen!")))))</f>
        <v>160</v>
      </c>
      <c r="K36" s="6"/>
    </row>
    <row r="37" spans="2:11" x14ac:dyDescent="0.25">
      <c r="B37" s="8"/>
      <c r="C37" t="s">
        <v>15</v>
      </c>
      <c r="G37" s="14" t="s">
        <v>23</v>
      </c>
      <c r="J37" s="10">
        <f>IF(J31&gt;0,J31*J14,"keine")</f>
        <v>54</v>
      </c>
      <c r="K37" s="6"/>
    </row>
    <row r="38" spans="2:11" x14ac:dyDescent="0.25">
      <c r="B38" s="8"/>
      <c r="C38" t="s">
        <v>37</v>
      </c>
      <c r="D38" s="14" t="s">
        <v>23</v>
      </c>
      <c r="I38" s="26" t="s">
        <v>32</v>
      </c>
      <c r="J38" s="10">
        <f>IF(I38=B17,(J30*J17),IF(I38=B18,(J30*J18),IF(I38=B19,J30*J19)))</f>
        <v>196</v>
      </c>
      <c r="K38" s="6"/>
    </row>
    <row r="39" spans="2:11" x14ac:dyDescent="0.25">
      <c r="B39" s="8"/>
      <c r="K39" s="6"/>
    </row>
    <row r="40" spans="2:11" ht="15.75" thickBot="1" x14ac:dyDescent="0.3">
      <c r="B40" s="8"/>
      <c r="C40" t="s">
        <v>47</v>
      </c>
      <c r="J40" s="21">
        <f>SUM(J36:J39)</f>
        <v>410</v>
      </c>
      <c r="K40" s="6"/>
    </row>
    <row r="41" spans="2:11" ht="15.75" thickTop="1" x14ac:dyDescent="0.25">
      <c r="B41" s="8"/>
      <c r="K41" s="6"/>
    </row>
    <row r="42" spans="2:11" x14ac:dyDescent="0.25">
      <c r="B42" s="8"/>
      <c r="C42" t="s">
        <v>48</v>
      </c>
      <c r="D42" t="s">
        <v>23</v>
      </c>
      <c r="J42" s="27">
        <v>6</v>
      </c>
      <c r="K42" s="6"/>
    </row>
    <row r="43" spans="2:11" x14ac:dyDescent="0.25">
      <c r="B43" s="8"/>
      <c r="K43" s="6"/>
    </row>
    <row r="44" spans="2:11" x14ac:dyDescent="0.25">
      <c r="B44" s="8"/>
      <c r="C44" t="s">
        <v>49</v>
      </c>
      <c r="D44" t="s">
        <v>23</v>
      </c>
      <c r="J44" s="27">
        <v>1</v>
      </c>
      <c r="K44" s="6"/>
    </row>
    <row r="45" spans="2:11" x14ac:dyDescent="0.25">
      <c r="B45" s="8"/>
      <c r="K45" s="6"/>
    </row>
    <row r="46" spans="2:11" ht="15.75" thickBot="1" x14ac:dyDescent="0.3">
      <c r="B46" s="8"/>
      <c r="C46" t="s">
        <v>50</v>
      </c>
      <c r="D46" t="s">
        <v>23</v>
      </c>
      <c r="J46" s="20">
        <f>J40/J42*J44</f>
        <v>68.333333333333329</v>
      </c>
      <c r="K46" s="6"/>
    </row>
    <row r="47" spans="2:11" ht="15.75" thickTop="1" x14ac:dyDescent="0.25">
      <c r="B47" s="11"/>
      <c r="C47" s="12"/>
      <c r="D47" s="12"/>
      <c r="E47" s="12"/>
      <c r="F47" s="12"/>
      <c r="G47" s="12"/>
      <c r="H47" s="12"/>
      <c r="I47" s="12"/>
      <c r="J47" s="12"/>
      <c r="K47" s="13"/>
    </row>
    <row r="49" spans="2:11" ht="15.75" x14ac:dyDescent="0.25">
      <c r="B49" s="2" t="s">
        <v>44</v>
      </c>
      <c r="C49" s="3"/>
      <c r="D49" s="3"/>
      <c r="E49" s="3"/>
      <c r="F49" s="3"/>
      <c r="G49" s="3"/>
      <c r="H49" s="3"/>
      <c r="I49" s="3"/>
      <c r="J49" s="3"/>
      <c r="K49" s="4"/>
    </row>
    <row r="50" spans="2:11" ht="15.75" x14ac:dyDescent="0.25">
      <c r="B50" s="8"/>
      <c r="C50" t="s">
        <v>40</v>
      </c>
      <c r="F50" t="s">
        <v>41</v>
      </c>
      <c r="G50" s="28" t="s">
        <v>42</v>
      </c>
      <c r="H50" s="28"/>
      <c r="I50" s="28"/>
      <c r="J50" s="28"/>
      <c r="K50" s="6"/>
    </row>
    <row r="51" spans="2:11" x14ac:dyDescent="0.25">
      <c r="B51" s="11"/>
      <c r="C51" s="12"/>
      <c r="D51" s="12"/>
      <c r="E51" s="12"/>
      <c r="F51" s="12"/>
      <c r="G51" s="12"/>
      <c r="H51" s="12"/>
      <c r="I51" s="12"/>
      <c r="J51" s="12"/>
      <c r="K51" s="13"/>
    </row>
  </sheetData>
  <sheetProtection algorithmName="SHA-512" hashValue="jP20FZAE/w/vNUN1QZoLSYsf2t6spyQKloLIrhfxKCGF3ycWpUB/hcJj4/HPehByFZiX0VVyptHPJgewtpAjpw==" saltValue="PEN7kN/Hu8GVA3o0JLg3hw==" spinCount="100000" sheet="1" objects="1" scenarios="1"/>
  <mergeCells count="4">
    <mergeCell ref="E24:J24"/>
    <mergeCell ref="E25:J25"/>
    <mergeCell ref="E26:J26"/>
    <mergeCell ref="G50:J5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290D1-EF85-4F60-A05A-11051EBEFBAF}">
  <dimension ref="A1:D10"/>
  <sheetViews>
    <sheetView workbookViewId="0">
      <selection activeCell="F11" sqref="F11"/>
    </sheetView>
  </sheetViews>
  <sheetFormatPr baseColWidth="10" defaultRowHeight="15" x14ac:dyDescent="0.25"/>
  <sheetData>
    <row r="1" spans="1:4" x14ac:dyDescent="0.25">
      <c r="A1" t="s">
        <v>54</v>
      </c>
      <c r="B1" t="s">
        <v>55</v>
      </c>
      <c r="C1" t="s">
        <v>56</v>
      </c>
      <c r="D1" t="s">
        <v>57</v>
      </c>
    </row>
    <row r="2" spans="1:4" x14ac:dyDescent="0.25">
      <c r="A2" t="s">
        <v>1</v>
      </c>
      <c r="B2" t="s">
        <v>32</v>
      </c>
      <c r="C2">
        <v>1</v>
      </c>
      <c r="D2">
        <v>1</v>
      </c>
    </row>
    <row r="3" spans="1:4" x14ac:dyDescent="0.25">
      <c r="A3" t="s">
        <v>2</v>
      </c>
      <c r="B3" t="s">
        <v>33</v>
      </c>
      <c r="C3">
        <v>2</v>
      </c>
      <c r="D3">
        <v>2</v>
      </c>
    </row>
    <row r="4" spans="1:4" x14ac:dyDescent="0.25">
      <c r="A4" t="s">
        <v>3</v>
      </c>
      <c r="B4" t="s">
        <v>38</v>
      </c>
      <c r="C4">
        <v>3</v>
      </c>
      <c r="D4">
        <v>3</v>
      </c>
    </row>
    <row r="5" spans="1:4" x14ac:dyDescent="0.25">
      <c r="A5" t="s">
        <v>4</v>
      </c>
      <c r="C5">
        <v>4</v>
      </c>
      <c r="D5">
        <v>4</v>
      </c>
    </row>
    <row r="6" spans="1:4" x14ac:dyDescent="0.25">
      <c r="A6" t="s">
        <v>5</v>
      </c>
      <c r="C6">
        <v>5</v>
      </c>
      <c r="D6">
        <v>5</v>
      </c>
    </row>
    <row r="7" spans="1:4" x14ac:dyDescent="0.25">
      <c r="C7">
        <v>6</v>
      </c>
      <c r="D7">
        <v>6</v>
      </c>
    </row>
    <row r="8" spans="1:4" x14ac:dyDescent="0.25">
      <c r="C8">
        <v>7</v>
      </c>
      <c r="D8">
        <v>7</v>
      </c>
    </row>
    <row r="9" spans="1:4" x14ac:dyDescent="0.25">
      <c r="C9">
        <v>8</v>
      </c>
      <c r="D9">
        <v>8</v>
      </c>
    </row>
    <row r="10" spans="1:4" x14ac:dyDescent="0.25">
      <c r="C10">
        <v>9</v>
      </c>
    </row>
  </sheetData>
  <sheetProtection algorithmName="SHA-512" hashValue="hqZmetLEs0NCpiAVuRozD/kXSRJbOPFfJ6kNuCmyNKc+2yZuUPW9XZ9vlzq0F4HqIYuEn9WcOmmoAHE1kxtxDg==" saltValue="GkulJ8XzNF1601hK0Faukw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Busnutzung mit FB</vt:lpstr>
      <vt:lpstr>Muster</vt:lpstr>
      <vt:lpstr>Dropdown</vt:lpstr>
      <vt:lpstr>'Busnutzung mit FB'!Druckbereich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 &amp; Cornelia</dc:creator>
  <cp:lastModifiedBy>Norbert Apel</cp:lastModifiedBy>
  <cp:lastPrinted>2024-04-16T15:53:01Z</cp:lastPrinted>
  <dcterms:created xsi:type="dcterms:W3CDTF">2023-04-03T13:34:20Z</dcterms:created>
  <dcterms:modified xsi:type="dcterms:W3CDTF">2024-04-16T15:58:04Z</dcterms:modified>
</cp:coreProperties>
</file>